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CIS3000\Aplikacija\CIS3000\Dokumenti\65445\"/>
    </mc:Choice>
  </mc:AlternateContent>
  <xr:revisionPtr revIDLastSave="0" documentId="13_ncr:1_{D7F1FE69-422C-4723-891C-ADB7DF760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JENIK" sheetId="3" r:id="rId1"/>
  </sheets>
  <definedNames>
    <definedName name="_xlnm.Print_Titles" localSheetId="0">CJENIK!$8:$11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E33" i="3"/>
  <c r="F33" i="3" s="1"/>
  <c r="G33" i="3" s="1"/>
  <c r="E34" i="3"/>
  <c r="F35" i="3"/>
  <c r="G35" i="3" s="1"/>
  <c r="F36" i="3"/>
  <c r="G36" i="3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E44" i="3"/>
  <c r="F44" i="3" s="1"/>
  <c r="G44" i="3" s="1"/>
  <c r="F45" i="3"/>
  <c r="G45" i="3" s="1"/>
  <c r="E46" i="3"/>
  <c r="F46" i="3" s="1"/>
  <c r="E47" i="3"/>
  <c r="F47" i="3" s="1"/>
  <c r="G47" i="3" s="1"/>
  <c r="E48" i="3"/>
  <c r="F48" i="3" s="1"/>
  <c r="E49" i="3"/>
  <c r="F49" i="3" s="1"/>
  <c r="F50" i="3"/>
  <c r="G50" i="3" s="1"/>
  <c r="F51" i="3"/>
  <c r="G51" i="3" s="1"/>
  <c r="E52" i="3"/>
  <c r="F52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I12" i="3"/>
  <c r="J12" i="3" s="1"/>
  <c r="I13" i="3"/>
  <c r="I14" i="3"/>
  <c r="I15" i="3"/>
  <c r="I16" i="3"/>
  <c r="J16" i="3" s="1"/>
  <c r="I17" i="3"/>
  <c r="J17" i="3" s="1"/>
  <c r="I18" i="3"/>
  <c r="I19" i="3"/>
  <c r="I20" i="3"/>
  <c r="J20" i="3" s="1"/>
  <c r="I21" i="3"/>
  <c r="J21" i="3" s="1"/>
  <c r="I22" i="3"/>
  <c r="I23" i="3"/>
  <c r="I24" i="3"/>
  <c r="J24" i="3" s="1"/>
  <c r="I25" i="3"/>
  <c r="J25" i="3" s="1"/>
  <c r="I26" i="3"/>
  <c r="I27" i="3"/>
  <c r="I28" i="3"/>
  <c r="I29" i="3"/>
  <c r="I30" i="3"/>
  <c r="I31" i="3"/>
  <c r="I32" i="3"/>
  <c r="I35" i="3"/>
  <c r="I36" i="3"/>
  <c r="I37" i="3"/>
  <c r="I38" i="3"/>
  <c r="I39" i="3"/>
  <c r="I40" i="3"/>
  <c r="I41" i="3"/>
  <c r="I43" i="3"/>
  <c r="I45" i="3"/>
  <c r="I54" i="3"/>
  <c r="J54" i="3" s="1"/>
  <c r="I56" i="3"/>
  <c r="I59" i="3"/>
  <c r="I60" i="3"/>
  <c r="F34" i="3" l="1"/>
  <c r="G34" i="3" s="1"/>
  <c r="G48" i="3"/>
  <c r="I33" i="3"/>
  <c r="G49" i="3"/>
  <c r="G52" i="3"/>
  <c r="G46" i="3"/>
  <c r="I46" i="3"/>
  <c r="J46" i="3" s="1"/>
  <c r="J23" i="3"/>
  <c r="J19" i="3"/>
  <c r="J15" i="3"/>
  <c r="J41" i="3"/>
  <c r="J28" i="3"/>
  <c r="J22" i="3"/>
  <c r="J18" i="3"/>
  <c r="J13" i="3"/>
  <c r="I58" i="3"/>
  <c r="J58" i="3" s="1"/>
  <c r="I55" i="3"/>
  <c r="J55" i="3" s="1"/>
  <c r="I50" i="3"/>
  <c r="J50" i="3" s="1"/>
  <c r="I42" i="3"/>
  <c r="J42" i="3" s="1"/>
  <c r="J60" i="3"/>
  <c r="I57" i="3"/>
  <c r="J43" i="3"/>
  <c r="I51" i="3"/>
  <c r="J51" i="3" s="1"/>
  <c r="I34" i="3" l="1"/>
  <c r="J34" i="3" s="1"/>
  <c r="I47" i="3"/>
  <c r="J47" i="3" s="1"/>
  <c r="I49" i="3"/>
  <c r="J49" i="3" s="1"/>
  <c r="H52" i="3"/>
  <c r="I44" i="3"/>
  <c r="J44" i="3" s="1"/>
  <c r="I52" i="3" l="1"/>
  <c r="J52" i="3" s="1"/>
  <c r="I48" i="3"/>
  <c r="J48" i="3" s="1"/>
</calcChain>
</file>

<file path=xl/sharedStrings.xml><?xml version="1.0" encoding="utf-8"?>
<sst xmlns="http://schemas.openxmlformats.org/spreadsheetml/2006/main" count="179" uniqueCount="124">
  <si>
    <t>OPIS OTPADA</t>
  </si>
  <si>
    <t>KLJUČNI BROJ</t>
  </si>
  <si>
    <t>NAZIV OTPADA</t>
  </si>
  <si>
    <t>15 01 10*</t>
  </si>
  <si>
    <t>15 01 11*</t>
  </si>
  <si>
    <t>16 05 04*</t>
  </si>
  <si>
    <t>20 01 13*</t>
  </si>
  <si>
    <t>20 01 14*</t>
  </si>
  <si>
    <t>20 01 15*</t>
  </si>
  <si>
    <t>20 01 17*</t>
  </si>
  <si>
    <t>20 01 19*</t>
  </si>
  <si>
    <t>20 01 21*</t>
  </si>
  <si>
    <t>20 01 23*</t>
  </si>
  <si>
    <t>20 01 26*</t>
  </si>
  <si>
    <t>20 01 27*</t>
  </si>
  <si>
    <t>20 01 29*</t>
  </si>
  <si>
    <t>20 01 31*</t>
  </si>
  <si>
    <t>20 01 33*</t>
  </si>
  <si>
    <t>20 01 35*</t>
  </si>
  <si>
    <t>20 01 37*</t>
  </si>
  <si>
    <t>Problematični otpad</t>
  </si>
  <si>
    <t>Ambalaža koja sadrži ostatke opasnih tvari ili je onečišćena opasnim tvarima</t>
  </si>
  <si>
    <t>Metalna ambalaža koja sadrži opasne krute porozne materijale ( npr.azbest), uključujući prazne spremnike pod tlakom</t>
  </si>
  <si>
    <t>Plinovi u posudama pod tlakom ( uključujući halone) koji sadrže opasne tvari</t>
  </si>
  <si>
    <t>Kiseline</t>
  </si>
  <si>
    <t>Lužine</t>
  </si>
  <si>
    <t>Fotografske kemikalije</t>
  </si>
  <si>
    <t>Pesticidi</t>
  </si>
  <si>
    <t>Fluorescentne cijevi i ostali otpad koji sadrži živu</t>
  </si>
  <si>
    <t>Odbačena oprema koja sadrži klorofluorougljike</t>
  </si>
  <si>
    <t>Ulja i masti koji nisu navedeni pod 20 01 25*</t>
  </si>
  <si>
    <t>Boje, tinte, ljepila i smole koje sadrže opasne tvari</t>
  </si>
  <si>
    <t>Deterdženti koji sadrže opasne tvari</t>
  </si>
  <si>
    <t>Baterije i akumulatori obuhvaćeni pod 16 06 01*, 16 06 02* ili 06 06 03* i nesortirane baterije i akumulatori koji sadrže te baterije</t>
  </si>
  <si>
    <t>Drvo koje sadrži opasne tvari</t>
  </si>
  <si>
    <t>JEDINICA MJERE</t>
  </si>
  <si>
    <t>Otpadni papir</t>
  </si>
  <si>
    <t>15 01 01</t>
  </si>
  <si>
    <t>Papirna i kartonska ambalaža</t>
  </si>
  <si>
    <t xml:space="preserve">20 01 01 </t>
  </si>
  <si>
    <t>Papir i karton</t>
  </si>
  <si>
    <t>Otpadni metal</t>
  </si>
  <si>
    <t>15 01 04</t>
  </si>
  <si>
    <t>20 01 40</t>
  </si>
  <si>
    <t>Metalna ambalaža</t>
  </si>
  <si>
    <t>Metali</t>
  </si>
  <si>
    <t>Otpadno staklo</t>
  </si>
  <si>
    <t>15 01 07</t>
  </si>
  <si>
    <t>Staklena ambalaža</t>
  </si>
  <si>
    <t>20 01 02</t>
  </si>
  <si>
    <t>Staklo</t>
  </si>
  <si>
    <t>Otpadna plastika</t>
  </si>
  <si>
    <t>15 01 02</t>
  </si>
  <si>
    <t>20 01 39</t>
  </si>
  <si>
    <t>Plastična ambalaža</t>
  </si>
  <si>
    <t>Plastika</t>
  </si>
  <si>
    <t>Otpadni tekstil</t>
  </si>
  <si>
    <t>20 01 10</t>
  </si>
  <si>
    <t>20 01 11</t>
  </si>
  <si>
    <t>Odjeća</t>
  </si>
  <si>
    <t>Tekstil</t>
  </si>
  <si>
    <t>Krupni ( glomazni) otpad</t>
  </si>
  <si>
    <t>20 03 07</t>
  </si>
  <si>
    <t>Glomazni otpad</t>
  </si>
  <si>
    <t>Jestiva ulja i masti</t>
  </si>
  <si>
    <t xml:space="preserve">20 01 25 </t>
  </si>
  <si>
    <t>Boje</t>
  </si>
  <si>
    <t xml:space="preserve">20 01 28 </t>
  </si>
  <si>
    <t xml:space="preserve">20 01 30 </t>
  </si>
  <si>
    <t>20 01 32</t>
  </si>
  <si>
    <t>Deterdženti i lijekovi</t>
  </si>
  <si>
    <t>Baterije i akumulatori</t>
  </si>
  <si>
    <t xml:space="preserve">20 01 34 </t>
  </si>
  <si>
    <t>Baterije i akumulatori koji nisu navedeni pod 20 01 33*</t>
  </si>
  <si>
    <t>Električna i elektronička oprema</t>
  </si>
  <si>
    <t xml:space="preserve">20 01 36 </t>
  </si>
  <si>
    <t>Odbačena električna i elektronička oprema koja nije navedena pod 20 01 21*, 20 01 23* i 20 01 35*</t>
  </si>
  <si>
    <t xml:space="preserve">17 01 01 </t>
  </si>
  <si>
    <t>Beton</t>
  </si>
  <si>
    <t xml:space="preserve">17 01 02 </t>
  </si>
  <si>
    <t>Cigle</t>
  </si>
  <si>
    <t xml:space="preserve">17 01 03 </t>
  </si>
  <si>
    <t>Crijep/pločice i keramika</t>
  </si>
  <si>
    <t xml:space="preserve">17 04 11 </t>
  </si>
  <si>
    <t>Kabelski vodiči koji nisu navedeni pod 17 04 10*</t>
  </si>
  <si>
    <t>17 06 01*</t>
  </si>
  <si>
    <t>Izolacijski materijali koji sadrže azbest</t>
  </si>
  <si>
    <t>17 06 03*</t>
  </si>
  <si>
    <t>Ostali izolacijski materijali, koji se sastoje ili sadrže opasne tvari</t>
  </si>
  <si>
    <t>17 06 04</t>
  </si>
  <si>
    <t>Izolacijski materijali koji nisu navedeni pod 17 06 01* i 17 06 03*</t>
  </si>
  <si>
    <t>17 06 05*</t>
  </si>
  <si>
    <t>Građevinski materijali koji sadrže azbest</t>
  </si>
  <si>
    <t>17 08 01*</t>
  </si>
  <si>
    <t>Građevinski materijali na bazi gipsa onečišćeni opasnim tvarima</t>
  </si>
  <si>
    <t>17 08 02</t>
  </si>
  <si>
    <t>Građevinski materijali na bazi gipsa koji nisu navedeni pod 17 08 01*</t>
  </si>
  <si>
    <t>Građevinski otpad iz kućanstva</t>
  </si>
  <si>
    <t>Otpadni tiskarski toneri koji sadrže opasne tvari</t>
  </si>
  <si>
    <t>08 03 17*</t>
  </si>
  <si>
    <t>08 03 18</t>
  </si>
  <si>
    <t>Otpadni tiskarski toneri koji nisu navedeni pod 08 03 17*</t>
  </si>
  <si>
    <t xml:space="preserve">16 01 03 </t>
  </si>
  <si>
    <t>Otpadne gume</t>
  </si>
  <si>
    <t xml:space="preserve">18 01 01 </t>
  </si>
  <si>
    <t>Ostalo</t>
  </si>
  <si>
    <t>kg</t>
  </si>
  <si>
    <t>Otapala ( razrjeđivači)</t>
  </si>
  <si>
    <t>Odbačena električna i elektronička oprema koja nije navedena pod 20 01 21* i 20 01 23*, koja sadrži opasne komponente ( kućanski aparati, elektr.žica, oprema, elektroničke komponente, elektr.kuhala)</t>
  </si>
  <si>
    <t>Boje, tinte, ljepila i smole koje nisu navedene pod 20 01 27* ( ljepila na bazi vode, otpad na životinjskoj bazi, emajli, stvrdnuta ljepila, sredstva za brtvljenje, nehalogenirana ljepila)</t>
  </si>
  <si>
    <t>Oštri predmeti neinfektivni( osim 18 01 03*)</t>
  </si>
  <si>
    <t>CIJENA                                      BEZ PDV-A</t>
  </si>
  <si>
    <t>UKUPNO</t>
  </si>
  <si>
    <t>PDV 25%</t>
  </si>
  <si>
    <t>Direktor Ivor Stanivuković</t>
  </si>
  <si>
    <t>HRK</t>
  </si>
  <si>
    <t>EUR</t>
  </si>
  <si>
    <t xml:space="preserve"> CJENIK PREUZIMANJA OTPADA NA RECIKLAŽNOM DVORIŠTU SA PODRUČJA GRADA POPOVAČE</t>
  </si>
  <si>
    <t>Komunalni servisi Popovača d.o.o.</t>
  </si>
  <si>
    <t xml:space="preserve">Citotoksici i citostatici </t>
  </si>
  <si>
    <t xml:space="preserve">Deterdženti koji nisu navedeni pod 20 01 29*               </t>
  </si>
  <si>
    <t xml:space="preserve">Lijekovi koji nisu navedeni pod 20 01 31*                        </t>
  </si>
  <si>
    <t>Primjena od 01.12.2025.</t>
  </si>
  <si>
    <t>Ur.br. 06-25-2957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</si>
</sst>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9</xdr:col>
      <xdr:colOff>809625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70CD58-CE0D-A979-48C3-461875F6B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83439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7"/>
  <sheetViews>
    <sheetView tabSelected="1" topLeftCell="A41" zoomScaleNormal="100" workbookViewId="0">
      <selection activeCell="H57" sqref="H57"/>
    </sheetView>
  </sheetViews>
  <sheetFormatPr defaultRowHeight="15" x14ac:dyDescent="0.25"/>
  <cols>
    <col min="1" max="1" width="25.85546875" style="4" customWidth="1"/>
    <col min="2" max="2" width="11.140625" style="5" customWidth="1"/>
    <col min="3" max="3" width="42.7109375" style="1" customWidth="1"/>
    <col min="4" max="4" width="9.42578125" style="1" customWidth="1"/>
    <col min="5" max="5" width="18.140625" style="1" hidden="1" customWidth="1"/>
    <col min="6" max="7" width="12.5703125" style="1" hidden="1" customWidth="1"/>
    <col min="8" max="12" width="12.5703125" style="1" customWidth="1"/>
  </cols>
  <sheetData>
    <row r="1" spans="1:12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2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2" ht="40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2" x14ac:dyDescent="0.25">
      <c r="A4" s="11" t="s">
        <v>122</v>
      </c>
    </row>
    <row r="5" spans="1:12" x14ac:dyDescent="0.25">
      <c r="A5" s="11" t="s">
        <v>123</v>
      </c>
    </row>
    <row r="6" spans="1:12" ht="30" customHeight="1" x14ac:dyDescent="0.25">
      <c r="A6" s="39" t="s">
        <v>117</v>
      </c>
      <c r="B6" s="40"/>
      <c r="C6" s="40"/>
      <c r="D6" s="40"/>
      <c r="E6" s="40"/>
      <c r="F6" s="40"/>
      <c r="G6" s="40"/>
      <c r="H6" s="40"/>
      <c r="I6" s="40"/>
      <c r="J6" s="41"/>
    </row>
    <row r="7" spans="1:12" ht="12" customHeight="1" x14ac:dyDescent="0.25">
      <c r="B7" s="4"/>
    </row>
    <row r="8" spans="1:12" s="3" customFormat="1" ht="5.25" customHeight="1" x14ac:dyDescent="0.25">
      <c r="A8" s="48" t="s">
        <v>0</v>
      </c>
      <c r="B8" s="51" t="s">
        <v>1</v>
      </c>
      <c r="C8" s="51" t="s">
        <v>2</v>
      </c>
      <c r="D8" s="51" t="s">
        <v>35</v>
      </c>
      <c r="E8" s="35"/>
      <c r="F8" s="36"/>
      <c r="G8" s="36"/>
      <c r="H8" s="36"/>
      <c r="I8" s="36"/>
      <c r="J8" s="37"/>
      <c r="K8" s="2"/>
      <c r="L8" s="2"/>
    </row>
    <row r="9" spans="1:12" s="3" customFormat="1" ht="25.5" customHeight="1" x14ac:dyDescent="0.25">
      <c r="A9" s="49"/>
      <c r="B9" s="52"/>
      <c r="C9" s="52"/>
      <c r="D9" s="52"/>
      <c r="E9" s="35" t="s">
        <v>115</v>
      </c>
      <c r="F9" s="36"/>
      <c r="G9" s="37"/>
      <c r="H9" s="35" t="s">
        <v>116</v>
      </c>
      <c r="I9" s="36"/>
      <c r="J9" s="37"/>
      <c r="K9" s="2"/>
      <c r="L9" s="2"/>
    </row>
    <row r="10" spans="1:12" s="3" customFormat="1" ht="36" customHeight="1" x14ac:dyDescent="0.25">
      <c r="A10" s="50"/>
      <c r="B10" s="53"/>
      <c r="C10" s="53"/>
      <c r="D10" s="53"/>
      <c r="E10" s="27" t="s">
        <v>111</v>
      </c>
      <c r="F10" s="27" t="s">
        <v>113</v>
      </c>
      <c r="G10" s="27" t="s">
        <v>112</v>
      </c>
      <c r="H10" s="27" t="s">
        <v>111</v>
      </c>
      <c r="I10" s="27" t="s">
        <v>113</v>
      </c>
      <c r="J10" s="27" t="s">
        <v>112</v>
      </c>
      <c r="K10" s="2"/>
      <c r="L10" s="2"/>
    </row>
    <row r="11" spans="1:12" s="8" customFormat="1" ht="22.5" customHeight="1" x14ac:dyDescent="0.2">
      <c r="A11" s="28">
        <v>1</v>
      </c>
      <c r="B11" s="29">
        <v>2</v>
      </c>
      <c r="C11" s="29">
        <v>3</v>
      </c>
      <c r="D11" s="29">
        <v>4</v>
      </c>
      <c r="E11" s="30">
        <v>5</v>
      </c>
      <c r="F11" s="30">
        <v>6</v>
      </c>
      <c r="G11" s="30">
        <v>7</v>
      </c>
      <c r="H11" s="31">
        <v>8</v>
      </c>
      <c r="I11" s="31">
        <v>9</v>
      </c>
      <c r="J11" s="31">
        <v>10</v>
      </c>
      <c r="K11" s="7"/>
      <c r="L11" s="7"/>
    </row>
    <row r="12" spans="1:12" ht="30" x14ac:dyDescent="0.25">
      <c r="A12" s="45" t="s">
        <v>20</v>
      </c>
      <c r="B12" s="12" t="s">
        <v>3</v>
      </c>
      <c r="C12" s="13" t="s">
        <v>21</v>
      </c>
      <c r="D12" s="14" t="s">
        <v>106</v>
      </c>
      <c r="E12" s="15">
        <v>15</v>
      </c>
      <c r="F12" s="15">
        <f>E12*25%</f>
        <v>3.75</v>
      </c>
      <c r="G12" s="15">
        <f>E12+F12</f>
        <v>18.75</v>
      </c>
      <c r="H12" s="16">
        <v>3</v>
      </c>
      <c r="I12" s="16">
        <f>SUM(H12*0.25)</f>
        <v>0.75</v>
      </c>
      <c r="J12" s="16">
        <f>SUM(H12:I12)</f>
        <v>3.75</v>
      </c>
    </row>
    <row r="13" spans="1:12" ht="45" x14ac:dyDescent="0.25">
      <c r="A13" s="47"/>
      <c r="B13" s="12" t="s">
        <v>4</v>
      </c>
      <c r="C13" s="13" t="s">
        <v>22</v>
      </c>
      <c r="D13" s="14" t="s">
        <v>106</v>
      </c>
      <c r="E13" s="15">
        <v>15</v>
      </c>
      <c r="F13" s="15">
        <f t="shared" ref="F13:F60" si="0">E13*25%</f>
        <v>3.75</v>
      </c>
      <c r="G13" s="15">
        <f t="shared" ref="G13:G60" si="1">E13+F13</f>
        <v>18.75</v>
      </c>
      <c r="H13" s="16">
        <v>3</v>
      </c>
      <c r="I13" s="16">
        <f t="shared" ref="I13:I60" si="2">SUM(H13*0.25)</f>
        <v>0.75</v>
      </c>
      <c r="J13" s="16">
        <f t="shared" ref="J13:J60" si="3">SUM(H13:I13)</f>
        <v>3.75</v>
      </c>
    </row>
    <row r="14" spans="1:12" ht="30" x14ac:dyDescent="0.25">
      <c r="A14" s="47"/>
      <c r="B14" s="12" t="s">
        <v>5</v>
      </c>
      <c r="C14" s="13" t="s">
        <v>23</v>
      </c>
      <c r="D14" s="14" t="s">
        <v>106</v>
      </c>
      <c r="E14" s="15">
        <v>20</v>
      </c>
      <c r="F14" s="15">
        <f t="shared" si="0"/>
        <v>5</v>
      </c>
      <c r="G14" s="15">
        <f t="shared" si="1"/>
        <v>25</v>
      </c>
      <c r="H14" s="16">
        <v>3.6</v>
      </c>
      <c r="I14" s="16">
        <f t="shared" si="2"/>
        <v>0.9</v>
      </c>
      <c r="J14" s="16">
        <v>4.5</v>
      </c>
    </row>
    <row r="15" spans="1:12" x14ac:dyDescent="0.25">
      <c r="A15" s="47"/>
      <c r="B15" s="12" t="s">
        <v>6</v>
      </c>
      <c r="C15" s="13" t="s">
        <v>107</v>
      </c>
      <c r="D15" s="14" t="s">
        <v>106</v>
      </c>
      <c r="E15" s="15">
        <v>15</v>
      </c>
      <c r="F15" s="15">
        <f t="shared" si="0"/>
        <v>3.75</v>
      </c>
      <c r="G15" s="15">
        <f t="shared" si="1"/>
        <v>18.75</v>
      </c>
      <c r="H15" s="16">
        <v>2.4</v>
      </c>
      <c r="I15" s="16">
        <f t="shared" si="2"/>
        <v>0.6</v>
      </c>
      <c r="J15" s="16">
        <f t="shared" si="3"/>
        <v>3</v>
      </c>
    </row>
    <row r="16" spans="1:12" x14ac:dyDescent="0.25">
      <c r="A16" s="47"/>
      <c r="B16" s="12" t="s">
        <v>7</v>
      </c>
      <c r="C16" s="13" t="s">
        <v>24</v>
      </c>
      <c r="D16" s="14" t="s">
        <v>106</v>
      </c>
      <c r="E16" s="15">
        <v>15</v>
      </c>
      <c r="F16" s="15">
        <f t="shared" si="0"/>
        <v>3.75</v>
      </c>
      <c r="G16" s="15">
        <f t="shared" si="1"/>
        <v>18.75</v>
      </c>
      <c r="H16" s="16">
        <v>3</v>
      </c>
      <c r="I16" s="16">
        <f t="shared" si="2"/>
        <v>0.75</v>
      </c>
      <c r="J16" s="16">
        <f t="shared" si="3"/>
        <v>3.75</v>
      </c>
    </row>
    <row r="17" spans="1:10" x14ac:dyDescent="0.25">
      <c r="A17" s="47"/>
      <c r="B17" s="12" t="s">
        <v>8</v>
      </c>
      <c r="C17" s="13" t="s">
        <v>25</v>
      </c>
      <c r="D17" s="14" t="s">
        <v>106</v>
      </c>
      <c r="E17" s="15">
        <v>15</v>
      </c>
      <c r="F17" s="15">
        <f t="shared" si="0"/>
        <v>3.75</v>
      </c>
      <c r="G17" s="15">
        <f t="shared" si="1"/>
        <v>18.75</v>
      </c>
      <c r="H17" s="16">
        <v>3</v>
      </c>
      <c r="I17" s="16">
        <f t="shared" si="2"/>
        <v>0.75</v>
      </c>
      <c r="J17" s="16">
        <f t="shared" si="3"/>
        <v>3.75</v>
      </c>
    </row>
    <row r="18" spans="1:10" x14ac:dyDescent="0.25">
      <c r="A18" s="47"/>
      <c r="B18" s="12" t="s">
        <v>9</v>
      </c>
      <c r="C18" s="13" t="s">
        <v>26</v>
      </c>
      <c r="D18" s="14" t="s">
        <v>106</v>
      </c>
      <c r="E18" s="15">
        <v>15</v>
      </c>
      <c r="F18" s="15">
        <f t="shared" si="0"/>
        <v>3.75</v>
      </c>
      <c r="G18" s="15">
        <f t="shared" si="1"/>
        <v>18.75</v>
      </c>
      <c r="H18" s="16">
        <v>2.4</v>
      </c>
      <c r="I18" s="16">
        <f t="shared" si="2"/>
        <v>0.6</v>
      </c>
      <c r="J18" s="16">
        <f t="shared" si="3"/>
        <v>3</v>
      </c>
    </row>
    <row r="19" spans="1:10" x14ac:dyDescent="0.25">
      <c r="A19" s="47"/>
      <c r="B19" s="24" t="s">
        <v>10</v>
      </c>
      <c r="C19" s="25" t="s">
        <v>27</v>
      </c>
      <c r="D19" s="22" t="s">
        <v>106</v>
      </c>
      <c r="E19" s="23">
        <v>25</v>
      </c>
      <c r="F19" s="23">
        <f t="shared" si="0"/>
        <v>6.25</v>
      </c>
      <c r="G19" s="23">
        <f t="shared" si="1"/>
        <v>31.25</v>
      </c>
      <c r="H19" s="57">
        <v>5.5</v>
      </c>
      <c r="I19" s="57">
        <f t="shared" si="2"/>
        <v>1.375</v>
      </c>
      <c r="J19" s="57">
        <f t="shared" si="3"/>
        <v>6.875</v>
      </c>
    </row>
    <row r="20" spans="1:10" ht="30" x14ac:dyDescent="0.25">
      <c r="A20" s="47"/>
      <c r="B20" s="12" t="s">
        <v>11</v>
      </c>
      <c r="C20" s="17" t="s">
        <v>28</v>
      </c>
      <c r="D20" s="14" t="s">
        <v>106</v>
      </c>
      <c r="E20" s="15">
        <v>5</v>
      </c>
      <c r="F20" s="15">
        <f t="shared" si="0"/>
        <v>1.25</v>
      </c>
      <c r="G20" s="15">
        <f t="shared" si="1"/>
        <v>6.25</v>
      </c>
      <c r="H20" s="16">
        <v>9.6</v>
      </c>
      <c r="I20" s="16">
        <f t="shared" si="2"/>
        <v>2.4</v>
      </c>
      <c r="J20" s="16">
        <f t="shared" si="3"/>
        <v>12</v>
      </c>
    </row>
    <row r="21" spans="1:10" ht="30" x14ac:dyDescent="0.25">
      <c r="A21" s="47"/>
      <c r="B21" s="12" t="s">
        <v>12</v>
      </c>
      <c r="C21" s="13" t="s">
        <v>29</v>
      </c>
      <c r="D21" s="14" t="s">
        <v>106</v>
      </c>
      <c r="E21" s="15">
        <v>8</v>
      </c>
      <c r="F21" s="15">
        <f t="shared" si="0"/>
        <v>2</v>
      </c>
      <c r="G21" s="15">
        <f t="shared" si="1"/>
        <v>10</v>
      </c>
      <c r="H21" s="16">
        <v>9.6</v>
      </c>
      <c r="I21" s="16">
        <f t="shared" si="2"/>
        <v>2.4</v>
      </c>
      <c r="J21" s="16">
        <f t="shared" si="3"/>
        <v>12</v>
      </c>
    </row>
    <row r="22" spans="1:10" x14ac:dyDescent="0.25">
      <c r="A22" s="47"/>
      <c r="B22" s="12" t="s">
        <v>13</v>
      </c>
      <c r="C22" s="13" t="s">
        <v>30</v>
      </c>
      <c r="D22" s="14" t="s">
        <v>106</v>
      </c>
      <c r="E22" s="15">
        <v>15</v>
      </c>
      <c r="F22" s="15">
        <f t="shared" si="0"/>
        <v>3.75</v>
      </c>
      <c r="G22" s="15">
        <f t="shared" si="1"/>
        <v>18.75</v>
      </c>
      <c r="H22" s="16">
        <v>2.4</v>
      </c>
      <c r="I22" s="16">
        <f t="shared" si="2"/>
        <v>0.6</v>
      </c>
      <c r="J22" s="16">
        <f t="shared" si="3"/>
        <v>3</v>
      </c>
    </row>
    <row r="23" spans="1:10" ht="30" x14ac:dyDescent="0.25">
      <c r="A23" s="47"/>
      <c r="B23" s="12" t="s">
        <v>14</v>
      </c>
      <c r="C23" s="13" t="s">
        <v>31</v>
      </c>
      <c r="D23" s="14" t="s">
        <v>106</v>
      </c>
      <c r="E23" s="15">
        <v>15</v>
      </c>
      <c r="F23" s="15">
        <f t="shared" si="0"/>
        <v>3.75</v>
      </c>
      <c r="G23" s="15">
        <f t="shared" si="1"/>
        <v>18.75</v>
      </c>
      <c r="H23" s="16">
        <v>2.4</v>
      </c>
      <c r="I23" s="16">
        <f t="shared" si="2"/>
        <v>0.6</v>
      </c>
      <c r="J23" s="16">
        <f t="shared" si="3"/>
        <v>3</v>
      </c>
    </row>
    <row r="24" spans="1:10" x14ac:dyDescent="0.25">
      <c r="A24" s="47"/>
      <c r="B24" s="12" t="s">
        <v>15</v>
      </c>
      <c r="C24" s="13" t="s">
        <v>32</v>
      </c>
      <c r="D24" s="14" t="s">
        <v>106</v>
      </c>
      <c r="E24" s="15">
        <v>8</v>
      </c>
      <c r="F24" s="15">
        <f t="shared" si="0"/>
        <v>2</v>
      </c>
      <c r="G24" s="15">
        <f t="shared" si="1"/>
        <v>10</v>
      </c>
      <c r="H24" s="16">
        <v>2.4</v>
      </c>
      <c r="I24" s="16">
        <f t="shared" si="2"/>
        <v>0.6</v>
      </c>
      <c r="J24" s="16">
        <f t="shared" si="3"/>
        <v>3</v>
      </c>
    </row>
    <row r="25" spans="1:10" x14ac:dyDescent="0.25">
      <c r="A25" s="47"/>
      <c r="B25" s="12" t="s">
        <v>16</v>
      </c>
      <c r="C25" s="13" t="s">
        <v>119</v>
      </c>
      <c r="D25" s="14" t="s">
        <v>106</v>
      </c>
      <c r="E25" s="15">
        <v>8</v>
      </c>
      <c r="F25" s="15">
        <f t="shared" si="0"/>
        <v>2</v>
      </c>
      <c r="G25" s="15">
        <f t="shared" si="1"/>
        <v>10</v>
      </c>
      <c r="H25" s="16">
        <v>2.4</v>
      </c>
      <c r="I25" s="16">
        <f t="shared" si="2"/>
        <v>0.6</v>
      </c>
      <c r="J25" s="16">
        <f t="shared" si="3"/>
        <v>3</v>
      </c>
    </row>
    <row r="26" spans="1:10" ht="48.75" customHeight="1" x14ac:dyDescent="0.25">
      <c r="A26" s="47"/>
      <c r="B26" s="12" t="s">
        <v>17</v>
      </c>
      <c r="C26" s="13" t="s">
        <v>33</v>
      </c>
      <c r="D26" s="14" t="s">
        <v>106</v>
      </c>
      <c r="E26" s="15">
        <v>0.8</v>
      </c>
      <c r="F26" s="15">
        <f t="shared" si="0"/>
        <v>0.2</v>
      </c>
      <c r="G26" s="15">
        <f t="shared" si="1"/>
        <v>1</v>
      </c>
      <c r="H26" s="16">
        <v>1</v>
      </c>
      <c r="I26" s="16">
        <f t="shared" si="2"/>
        <v>0.25</v>
      </c>
      <c r="J26" s="16">
        <v>1.25</v>
      </c>
    </row>
    <row r="27" spans="1:10" ht="75" x14ac:dyDescent="0.25">
      <c r="A27" s="47"/>
      <c r="B27" s="12" t="s">
        <v>18</v>
      </c>
      <c r="C27" s="13" t="s">
        <v>108</v>
      </c>
      <c r="D27" s="14" t="s">
        <v>106</v>
      </c>
      <c r="E27" s="15">
        <v>0.8</v>
      </c>
      <c r="F27" s="15">
        <f t="shared" si="0"/>
        <v>0.2</v>
      </c>
      <c r="G27" s="15">
        <f t="shared" si="1"/>
        <v>1</v>
      </c>
      <c r="H27" s="16">
        <v>1</v>
      </c>
      <c r="I27" s="16">
        <f t="shared" si="2"/>
        <v>0.25</v>
      </c>
      <c r="J27" s="16">
        <v>1.25</v>
      </c>
    </row>
    <row r="28" spans="1:10" x14ac:dyDescent="0.25">
      <c r="A28" s="46"/>
      <c r="B28" s="12" t="s">
        <v>19</v>
      </c>
      <c r="C28" s="13" t="s">
        <v>34</v>
      </c>
      <c r="D28" s="14" t="s">
        <v>106</v>
      </c>
      <c r="E28" s="15">
        <v>15</v>
      </c>
      <c r="F28" s="15">
        <f t="shared" si="0"/>
        <v>3.75</v>
      </c>
      <c r="G28" s="15">
        <f t="shared" si="1"/>
        <v>18.75</v>
      </c>
      <c r="H28" s="16">
        <v>2.4</v>
      </c>
      <c r="I28" s="16">
        <f t="shared" si="2"/>
        <v>0.6</v>
      </c>
      <c r="J28" s="16">
        <f t="shared" si="3"/>
        <v>3</v>
      </c>
    </row>
    <row r="29" spans="1:10" x14ac:dyDescent="0.25">
      <c r="A29" s="45" t="s">
        <v>36</v>
      </c>
      <c r="B29" s="18" t="s">
        <v>37</v>
      </c>
      <c r="C29" s="19" t="s">
        <v>38</v>
      </c>
      <c r="D29" s="14" t="s">
        <v>106</v>
      </c>
      <c r="E29" s="15">
        <v>1.6</v>
      </c>
      <c r="F29" s="15">
        <f t="shared" si="0"/>
        <v>0.4</v>
      </c>
      <c r="G29" s="15">
        <f t="shared" si="1"/>
        <v>2</v>
      </c>
      <c r="H29" s="16">
        <v>0.35</v>
      </c>
      <c r="I29" s="16">
        <f t="shared" si="2"/>
        <v>8.7499999999999994E-2</v>
      </c>
      <c r="J29" s="16">
        <v>0.44</v>
      </c>
    </row>
    <row r="30" spans="1:10" x14ac:dyDescent="0.25">
      <c r="A30" s="46"/>
      <c r="B30" s="18" t="s">
        <v>39</v>
      </c>
      <c r="C30" s="19" t="s">
        <v>40</v>
      </c>
      <c r="D30" s="14" t="s">
        <v>106</v>
      </c>
      <c r="E30" s="15">
        <v>1.6</v>
      </c>
      <c r="F30" s="15">
        <f t="shared" si="0"/>
        <v>0.4</v>
      </c>
      <c r="G30" s="15">
        <f t="shared" si="1"/>
        <v>2</v>
      </c>
      <c r="H30" s="16">
        <v>0.35</v>
      </c>
      <c r="I30" s="16">
        <f t="shared" si="2"/>
        <v>8.7499999999999994E-2</v>
      </c>
      <c r="J30" s="16">
        <v>0.44</v>
      </c>
    </row>
    <row r="31" spans="1:10" x14ac:dyDescent="0.25">
      <c r="A31" s="43" t="s">
        <v>41</v>
      </c>
      <c r="B31" s="18" t="s">
        <v>42</v>
      </c>
      <c r="C31" s="19" t="s">
        <v>44</v>
      </c>
      <c r="D31" s="14" t="s">
        <v>106</v>
      </c>
      <c r="E31" s="15">
        <v>0.8</v>
      </c>
      <c r="F31" s="15">
        <f t="shared" si="0"/>
        <v>0.2</v>
      </c>
      <c r="G31" s="15">
        <f t="shared" si="1"/>
        <v>1</v>
      </c>
      <c r="H31" s="16">
        <v>0.13</v>
      </c>
      <c r="I31" s="16">
        <f t="shared" si="2"/>
        <v>3.2500000000000001E-2</v>
      </c>
      <c r="J31" s="16">
        <v>0.16</v>
      </c>
    </row>
    <row r="32" spans="1:10" x14ac:dyDescent="0.25">
      <c r="A32" s="44"/>
      <c r="B32" s="18" t="s">
        <v>43</v>
      </c>
      <c r="C32" s="19" t="s">
        <v>45</v>
      </c>
      <c r="D32" s="14" t="s">
        <v>106</v>
      </c>
      <c r="E32" s="15">
        <v>0.8</v>
      </c>
      <c r="F32" s="15">
        <f t="shared" si="0"/>
        <v>0.2</v>
      </c>
      <c r="G32" s="15">
        <f t="shared" si="1"/>
        <v>1</v>
      </c>
      <c r="H32" s="16">
        <v>0.13</v>
      </c>
      <c r="I32" s="16">
        <f t="shared" si="2"/>
        <v>3.2500000000000001E-2</v>
      </c>
      <c r="J32" s="16">
        <v>0.16</v>
      </c>
    </row>
    <row r="33" spans="1:12" x14ac:dyDescent="0.25">
      <c r="A33" s="43" t="s">
        <v>46</v>
      </c>
      <c r="B33" s="18" t="s">
        <v>47</v>
      </c>
      <c r="C33" s="19" t="s">
        <v>48</v>
      </c>
      <c r="D33" s="14" t="s">
        <v>106</v>
      </c>
      <c r="E33" s="15" t="e">
        <f>#REF!</f>
        <v>#REF!</v>
      </c>
      <c r="F33" s="15" t="e">
        <f t="shared" si="0"/>
        <v>#REF!</v>
      </c>
      <c r="G33" s="15" t="e">
        <f t="shared" si="1"/>
        <v>#REF!</v>
      </c>
      <c r="H33" s="16">
        <v>0.33</v>
      </c>
      <c r="I33" s="16">
        <f t="shared" si="2"/>
        <v>8.2500000000000004E-2</v>
      </c>
      <c r="J33" s="16">
        <v>0.41</v>
      </c>
    </row>
    <row r="34" spans="1:12" x14ac:dyDescent="0.25">
      <c r="A34" s="44"/>
      <c r="B34" s="18" t="s">
        <v>49</v>
      </c>
      <c r="C34" s="19" t="s">
        <v>50</v>
      </c>
      <c r="D34" s="14" t="s">
        <v>106</v>
      </c>
      <c r="E34" s="15" t="e">
        <f>#REF!</f>
        <v>#REF!</v>
      </c>
      <c r="F34" s="15" t="e">
        <f t="shared" si="0"/>
        <v>#REF!</v>
      </c>
      <c r="G34" s="15" t="e">
        <f t="shared" si="1"/>
        <v>#REF!</v>
      </c>
      <c r="H34" s="16">
        <v>0.33</v>
      </c>
      <c r="I34" s="16">
        <f t="shared" si="2"/>
        <v>8.2500000000000004E-2</v>
      </c>
      <c r="J34" s="16">
        <f t="shared" si="3"/>
        <v>0.41250000000000003</v>
      </c>
    </row>
    <row r="35" spans="1:12" x14ac:dyDescent="0.25">
      <c r="A35" s="43" t="s">
        <v>51</v>
      </c>
      <c r="B35" s="18" t="s">
        <v>52</v>
      </c>
      <c r="C35" s="19" t="s">
        <v>54</v>
      </c>
      <c r="D35" s="14" t="s">
        <v>106</v>
      </c>
      <c r="E35" s="15">
        <v>1.6</v>
      </c>
      <c r="F35" s="15">
        <f t="shared" si="0"/>
        <v>0.4</v>
      </c>
      <c r="G35" s="15">
        <f t="shared" si="1"/>
        <v>2</v>
      </c>
      <c r="H35" s="16">
        <v>0.35</v>
      </c>
      <c r="I35" s="16">
        <f t="shared" si="2"/>
        <v>8.7499999999999994E-2</v>
      </c>
      <c r="J35" s="16">
        <v>0.44</v>
      </c>
    </row>
    <row r="36" spans="1:12" x14ac:dyDescent="0.25">
      <c r="A36" s="44"/>
      <c r="B36" s="18" t="s">
        <v>53</v>
      </c>
      <c r="C36" s="19" t="s">
        <v>55</v>
      </c>
      <c r="D36" s="14" t="s">
        <v>106</v>
      </c>
      <c r="E36" s="15">
        <v>1.6</v>
      </c>
      <c r="F36" s="15">
        <f t="shared" si="0"/>
        <v>0.4</v>
      </c>
      <c r="G36" s="15">
        <f t="shared" si="1"/>
        <v>2</v>
      </c>
      <c r="H36" s="16">
        <v>0.35</v>
      </c>
      <c r="I36" s="16">
        <f t="shared" si="2"/>
        <v>8.7499999999999994E-2</v>
      </c>
      <c r="J36" s="16">
        <v>0.44</v>
      </c>
    </row>
    <row r="37" spans="1:12" s="33" customFormat="1" x14ac:dyDescent="0.25">
      <c r="A37" s="43" t="s">
        <v>56</v>
      </c>
      <c r="B37" s="20" t="s">
        <v>57</v>
      </c>
      <c r="C37" s="21" t="s">
        <v>59</v>
      </c>
      <c r="D37" s="22" t="s">
        <v>106</v>
      </c>
      <c r="E37" s="23">
        <v>1.6</v>
      </c>
      <c r="F37" s="23">
        <f t="shared" si="0"/>
        <v>0.4</v>
      </c>
      <c r="G37" s="23">
        <f t="shared" si="1"/>
        <v>2</v>
      </c>
      <c r="H37" s="57">
        <v>1.5</v>
      </c>
      <c r="I37" s="57">
        <f t="shared" si="2"/>
        <v>0.375</v>
      </c>
      <c r="J37" s="57">
        <v>1.88</v>
      </c>
      <c r="K37" s="32"/>
      <c r="L37" s="32"/>
    </row>
    <row r="38" spans="1:12" x14ac:dyDescent="0.25">
      <c r="A38" s="44"/>
      <c r="B38" s="20" t="s">
        <v>58</v>
      </c>
      <c r="C38" s="21" t="s">
        <v>60</v>
      </c>
      <c r="D38" s="22" t="s">
        <v>106</v>
      </c>
      <c r="E38" s="23">
        <v>1.6</v>
      </c>
      <c r="F38" s="23">
        <f t="shared" si="0"/>
        <v>0.4</v>
      </c>
      <c r="G38" s="23">
        <f t="shared" si="1"/>
        <v>2</v>
      </c>
      <c r="H38" s="57">
        <v>1.5</v>
      </c>
      <c r="I38" s="57">
        <f t="shared" si="2"/>
        <v>0.375</v>
      </c>
      <c r="J38" s="57">
        <v>1.88</v>
      </c>
    </row>
    <row r="39" spans="1:12" x14ac:dyDescent="0.25">
      <c r="A39" s="14" t="s">
        <v>61</v>
      </c>
      <c r="B39" s="24" t="s">
        <v>62</v>
      </c>
      <c r="C39" s="21" t="s">
        <v>63</v>
      </c>
      <c r="D39" s="22" t="s">
        <v>106</v>
      </c>
      <c r="E39" s="23">
        <v>1.6</v>
      </c>
      <c r="F39" s="23">
        <f t="shared" si="0"/>
        <v>0.4</v>
      </c>
      <c r="G39" s="23">
        <f t="shared" si="1"/>
        <v>2</v>
      </c>
      <c r="H39" s="57">
        <v>1.5</v>
      </c>
      <c r="I39" s="57">
        <f t="shared" si="2"/>
        <v>0.375</v>
      </c>
      <c r="J39" s="57">
        <v>1.88</v>
      </c>
    </row>
    <row r="40" spans="1:12" x14ac:dyDescent="0.25">
      <c r="A40" s="12" t="s">
        <v>64</v>
      </c>
      <c r="B40" s="18" t="s">
        <v>65</v>
      </c>
      <c r="C40" s="19" t="s">
        <v>64</v>
      </c>
      <c r="D40" s="14" t="s">
        <v>106</v>
      </c>
      <c r="E40" s="15">
        <v>1.6</v>
      </c>
      <c r="F40" s="15">
        <f t="shared" si="0"/>
        <v>0.4</v>
      </c>
      <c r="G40" s="15">
        <f t="shared" si="1"/>
        <v>2</v>
      </c>
      <c r="H40" s="16">
        <v>0.25</v>
      </c>
      <c r="I40" s="16">
        <f t="shared" si="2"/>
        <v>6.25E-2</v>
      </c>
      <c r="J40" s="16">
        <v>0.31</v>
      </c>
    </row>
    <row r="41" spans="1:12" ht="60" x14ac:dyDescent="0.25">
      <c r="A41" s="12" t="s">
        <v>66</v>
      </c>
      <c r="B41" s="12" t="s">
        <v>67</v>
      </c>
      <c r="C41" s="13" t="s">
        <v>109</v>
      </c>
      <c r="D41" s="14" t="s">
        <v>106</v>
      </c>
      <c r="E41" s="15">
        <v>4.95</v>
      </c>
      <c r="F41" s="15">
        <f t="shared" si="0"/>
        <v>1.2375</v>
      </c>
      <c r="G41" s="15">
        <f t="shared" si="1"/>
        <v>6.1875</v>
      </c>
      <c r="H41" s="16">
        <v>2</v>
      </c>
      <c r="I41" s="16">
        <f t="shared" si="2"/>
        <v>0.5</v>
      </c>
      <c r="J41" s="16">
        <f t="shared" si="3"/>
        <v>2.5</v>
      </c>
    </row>
    <row r="42" spans="1:12" ht="42.75" customHeight="1" x14ac:dyDescent="0.25">
      <c r="A42" s="14" t="s">
        <v>70</v>
      </c>
      <c r="B42" s="12" t="s">
        <v>68</v>
      </c>
      <c r="C42" s="26" t="s">
        <v>120</v>
      </c>
      <c r="D42" s="14" t="s">
        <v>106</v>
      </c>
      <c r="E42" s="15">
        <v>4.95</v>
      </c>
      <c r="F42" s="15">
        <f t="shared" si="0"/>
        <v>1.2375</v>
      </c>
      <c r="G42" s="15">
        <f t="shared" si="1"/>
        <v>6.1875</v>
      </c>
      <c r="H42" s="16">
        <v>3</v>
      </c>
      <c r="I42" s="16">
        <f t="shared" si="2"/>
        <v>0.75</v>
      </c>
      <c r="J42" s="16">
        <f t="shared" si="3"/>
        <v>3.75</v>
      </c>
    </row>
    <row r="43" spans="1:12" ht="45" customHeight="1" x14ac:dyDescent="0.25">
      <c r="A43" s="14" t="s">
        <v>70</v>
      </c>
      <c r="B43" s="12" t="s">
        <v>69</v>
      </c>
      <c r="C43" s="17" t="s">
        <v>121</v>
      </c>
      <c r="D43" s="14" t="s">
        <v>106</v>
      </c>
      <c r="E43" s="15">
        <v>8</v>
      </c>
      <c r="F43" s="15">
        <f t="shared" si="0"/>
        <v>2</v>
      </c>
      <c r="G43" s="15">
        <f t="shared" si="1"/>
        <v>10</v>
      </c>
      <c r="H43" s="16">
        <v>2.4</v>
      </c>
      <c r="I43" s="16">
        <f t="shared" si="2"/>
        <v>0.6</v>
      </c>
      <c r="J43" s="16">
        <f t="shared" si="3"/>
        <v>3</v>
      </c>
    </row>
    <row r="44" spans="1:12" ht="30" x14ac:dyDescent="0.25">
      <c r="A44" s="12" t="s">
        <v>71</v>
      </c>
      <c r="B44" s="18" t="s">
        <v>72</v>
      </c>
      <c r="C44" s="13" t="s">
        <v>73</v>
      </c>
      <c r="D44" s="14" t="s">
        <v>106</v>
      </c>
      <c r="E44" s="15" t="e">
        <f>#REF!</f>
        <v>#REF!</v>
      </c>
      <c r="F44" s="15" t="e">
        <f t="shared" si="0"/>
        <v>#REF!</v>
      </c>
      <c r="G44" s="15" t="e">
        <f t="shared" si="1"/>
        <v>#REF!</v>
      </c>
      <c r="H44" s="16">
        <v>0.13</v>
      </c>
      <c r="I44" s="16">
        <f t="shared" si="2"/>
        <v>3.2500000000000001E-2</v>
      </c>
      <c r="J44" s="16">
        <f t="shared" si="3"/>
        <v>0.16250000000000001</v>
      </c>
    </row>
    <row r="45" spans="1:12" ht="45" x14ac:dyDescent="0.25">
      <c r="A45" s="14" t="s">
        <v>74</v>
      </c>
      <c r="B45" s="12" t="s">
        <v>75</v>
      </c>
      <c r="C45" s="13" t="s">
        <v>76</v>
      </c>
      <c r="D45" s="14" t="s">
        <v>106</v>
      </c>
      <c r="E45" s="15">
        <v>0.5</v>
      </c>
      <c r="F45" s="15">
        <f t="shared" si="0"/>
        <v>0.125</v>
      </c>
      <c r="G45" s="15">
        <f t="shared" si="1"/>
        <v>0.625</v>
      </c>
      <c r="H45" s="16">
        <v>0.13</v>
      </c>
      <c r="I45" s="16">
        <f t="shared" si="2"/>
        <v>3.2500000000000001E-2</v>
      </c>
      <c r="J45" s="16">
        <v>0.09</v>
      </c>
    </row>
    <row r="46" spans="1:12" x14ac:dyDescent="0.25">
      <c r="A46" s="55" t="s">
        <v>97</v>
      </c>
      <c r="B46" s="20" t="s">
        <v>77</v>
      </c>
      <c r="C46" s="21" t="s">
        <v>78</v>
      </c>
      <c r="D46" s="22" t="s">
        <v>106</v>
      </c>
      <c r="E46" s="23" t="e">
        <f>#REF!</f>
        <v>#REF!</v>
      </c>
      <c r="F46" s="23" t="e">
        <f t="shared" si="0"/>
        <v>#REF!</v>
      </c>
      <c r="G46" s="23" t="e">
        <f t="shared" si="1"/>
        <v>#REF!</v>
      </c>
      <c r="H46" s="16">
        <v>0.13</v>
      </c>
      <c r="I46" s="16">
        <f t="shared" si="2"/>
        <v>3.2500000000000001E-2</v>
      </c>
      <c r="J46" s="16">
        <f t="shared" si="3"/>
        <v>0.16250000000000001</v>
      </c>
    </row>
    <row r="47" spans="1:12" x14ac:dyDescent="0.25">
      <c r="A47" s="55"/>
      <c r="B47" s="20" t="s">
        <v>79</v>
      </c>
      <c r="C47" s="21" t="s">
        <v>80</v>
      </c>
      <c r="D47" s="22" t="s">
        <v>106</v>
      </c>
      <c r="E47" s="23" t="e">
        <f>#REF!</f>
        <v>#REF!</v>
      </c>
      <c r="F47" s="23" t="e">
        <f t="shared" si="0"/>
        <v>#REF!</v>
      </c>
      <c r="G47" s="23" t="e">
        <f t="shared" si="1"/>
        <v>#REF!</v>
      </c>
      <c r="H47" s="16">
        <v>0.13</v>
      </c>
      <c r="I47" s="16">
        <f t="shared" si="2"/>
        <v>3.2500000000000001E-2</v>
      </c>
      <c r="J47" s="16">
        <f t="shared" si="3"/>
        <v>0.16250000000000001</v>
      </c>
    </row>
    <row r="48" spans="1:12" x14ac:dyDescent="0.25">
      <c r="A48" s="55"/>
      <c r="B48" s="20" t="s">
        <v>81</v>
      </c>
      <c r="C48" s="21" t="s">
        <v>82</v>
      </c>
      <c r="D48" s="22" t="s">
        <v>106</v>
      </c>
      <c r="E48" s="23" t="e">
        <f>#REF!</f>
        <v>#REF!</v>
      </c>
      <c r="F48" s="23" t="e">
        <f t="shared" si="0"/>
        <v>#REF!</v>
      </c>
      <c r="G48" s="23" t="e">
        <f t="shared" si="1"/>
        <v>#REF!</v>
      </c>
      <c r="H48" s="16">
        <v>0.13</v>
      </c>
      <c r="I48" s="16">
        <f t="shared" si="2"/>
        <v>3.2500000000000001E-2</v>
      </c>
      <c r="J48" s="16">
        <f t="shared" si="3"/>
        <v>0.16250000000000001</v>
      </c>
    </row>
    <row r="49" spans="1:10" x14ac:dyDescent="0.25">
      <c r="A49" s="55"/>
      <c r="B49" s="20" t="s">
        <v>83</v>
      </c>
      <c r="C49" s="21" t="s">
        <v>84</v>
      </c>
      <c r="D49" s="22" t="s">
        <v>106</v>
      </c>
      <c r="E49" s="23" t="e">
        <f>#REF!</f>
        <v>#REF!</v>
      </c>
      <c r="F49" s="23" t="e">
        <f t="shared" si="0"/>
        <v>#REF!</v>
      </c>
      <c r="G49" s="23" t="e">
        <f t="shared" si="1"/>
        <v>#REF!</v>
      </c>
      <c r="H49" s="16">
        <v>0.6</v>
      </c>
      <c r="I49" s="16">
        <f t="shared" si="2"/>
        <v>0.15</v>
      </c>
      <c r="J49" s="16">
        <f t="shared" si="3"/>
        <v>0.75</v>
      </c>
    </row>
    <row r="50" spans="1:10" x14ac:dyDescent="0.25">
      <c r="A50" s="55"/>
      <c r="B50" s="20" t="s">
        <v>85</v>
      </c>
      <c r="C50" s="21" t="s">
        <v>86</v>
      </c>
      <c r="D50" s="22" t="s">
        <v>106</v>
      </c>
      <c r="E50" s="23">
        <v>3.8</v>
      </c>
      <c r="F50" s="23">
        <f t="shared" si="0"/>
        <v>0.95</v>
      </c>
      <c r="G50" s="23">
        <f t="shared" si="1"/>
        <v>4.75</v>
      </c>
      <c r="H50" s="16">
        <v>0.6</v>
      </c>
      <c r="I50" s="16">
        <f t="shared" si="2"/>
        <v>0.15</v>
      </c>
      <c r="J50" s="16">
        <f t="shared" si="3"/>
        <v>0.75</v>
      </c>
    </row>
    <row r="51" spans="1:10" ht="30" x14ac:dyDescent="0.25">
      <c r="A51" s="55"/>
      <c r="B51" s="24" t="s">
        <v>87</v>
      </c>
      <c r="C51" s="25" t="s">
        <v>88</v>
      </c>
      <c r="D51" s="22" t="s">
        <v>106</v>
      </c>
      <c r="E51" s="23">
        <v>3.85</v>
      </c>
      <c r="F51" s="23">
        <f t="shared" si="0"/>
        <v>0.96250000000000002</v>
      </c>
      <c r="G51" s="23">
        <f t="shared" si="1"/>
        <v>4.8125</v>
      </c>
      <c r="H51" s="57">
        <v>1.6</v>
      </c>
      <c r="I51" s="57">
        <f t="shared" si="2"/>
        <v>0.4</v>
      </c>
      <c r="J51" s="57">
        <f t="shared" si="3"/>
        <v>2</v>
      </c>
    </row>
    <row r="52" spans="1:10" ht="30" hidden="1" customHeight="1" x14ac:dyDescent="0.25">
      <c r="A52" s="55"/>
      <c r="B52" s="24" t="s">
        <v>89</v>
      </c>
      <c r="C52" s="25" t="s">
        <v>90</v>
      </c>
      <c r="D52" s="22" t="s">
        <v>106</v>
      </c>
      <c r="E52" s="23" t="e">
        <f>#REF!</f>
        <v>#REF!</v>
      </c>
      <c r="F52" s="23" t="e">
        <f t="shared" si="0"/>
        <v>#REF!</v>
      </c>
      <c r="G52" s="23" t="e">
        <f t="shared" si="1"/>
        <v>#REF!</v>
      </c>
      <c r="H52" s="16" t="e">
        <f t="shared" ref="H52" si="4">SUM(E52/7.5345)</f>
        <v>#REF!</v>
      </c>
      <c r="I52" s="16" t="e">
        <f t="shared" si="2"/>
        <v>#REF!</v>
      </c>
      <c r="J52" s="16" t="e">
        <f t="shared" si="3"/>
        <v>#REF!</v>
      </c>
    </row>
    <row r="53" spans="1:10" ht="30" customHeight="1" x14ac:dyDescent="0.25">
      <c r="A53" s="55"/>
      <c r="B53" s="24" t="s">
        <v>89</v>
      </c>
      <c r="C53" s="25" t="s">
        <v>90</v>
      </c>
      <c r="D53" s="22" t="s">
        <v>106</v>
      </c>
      <c r="E53" s="23"/>
      <c r="F53" s="23"/>
      <c r="G53" s="23"/>
      <c r="H53" s="16">
        <v>0</v>
      </c>
      <c r="I53" s="16">
        <v>0</v>
      </c>
      <c r="J53" s="16">
        <v>0</v>
      </c>
    </row>
    <row r="54" spans="1:10" x14ac:dyDescent="0.25">
      <c r="A54" s="55"/>
      <c r="B54" s="20" t="s">
        <v>91</v>
      </c>
      <c r="C54" s="21" t="s">
        <v>92</v>
      </c>
      <c r="D54" s="22" t="s">
        <v>106</v>
      </c>
      <c r="E54" s="23">
        <v>3.8</v>
      </c>
      <c r="F54" s="23">
        <f t="shared" si="0"/>
        <v>0.95</v>
      </c>
      <c r="G54" s="23">
        <f t="shared" si="1"/>
        <v>4.75</v>
      </c>
      <c r="H54" s="16">
        <v>3.6</v>
      </c>
      <c r="I54" s="16">
        <f t="shared" si="2"/>
        <v>0.9</v>
      </c>
      <c r="J54" s="16">
        <f t="shared" si="3"/>
        <v>4.5</v>
      </c>
    </row>
    <row r="55" spans="1:10" ht="30" x14ac:dyDescent="0.25">
      <c r="A55" s="55"/>
      <c r="B55" s="24" t="s">
        <v>93</v>
      </c>
      <c r="C55" s="25" t="s">
        <v>94</v>
      </c>
      <c r="D55" s="22" t="s">
        <v>106</v>
      </c>
      <c r="E55" s="23">
        <v>4.95</v>
      </c>
      <c r="F55" s="23">
        <f t="shared" si="0"/>
        <v>1.2375</v>
      </c>
      <c r="G55" s="23">
        <f t="shared" si="1"/>
        <v>6.1875</v>
      </c>
      <c r="H55" s="16">
        <v>3</v>
      </c>
      <c r="I55" s="16">
        <f t="shared" si="2"/>
        <v>0.75</v>
      </c>
      <c r="J55" s="16">
        <f t="shared" si="3"/>
        <v>3.75</v>
      </c>
    </row>
    <row r="56" spans="1:10" ht="30" x14ac:dyDescent="0.25">
      <c r="A56" s="55"/>
      <c r="B56" s="24" t="s">
        <v>95</v>
      </c>
      <c r="C56" s="25" t="s">
        <v>96</v>
      </c>
      <c r="D56" s="22" t="s">
        <v>106</v>
      </c>
      <c r="E56" s="23">
        <v>0.5</v>
      </c>
      <c r="F56" s="23">
        <f t="shared" si="0"/>
        <v>0.125</v>
      </c>
      <c r="G56" s="23">
        <f t="shared" si="1"/>
        <v>0.625</v>
      </c>
      <c r="H56" s="16">
        <v>0.6</v>
      </c>
      <c r="I56" s="16">
        <f t="shared" si="2"/>
        <v>0.15</v>
      </c>
      <c r="J56" s="16">
        <v>0.75</v>
      </c>
    </row>
    <row r="57" spans="1:10" x14ac:dyDescent="0.25">
      <c r="A57" s="56" t="s">
        <v>105</v>
      </c>
      <c r="B57" s="20" t="s">
        <v>99</v>
      </c>
      <c r="C57" s="21" t="s">
        <v>98</v>
      </c>
      <c r="D57" s="22" t="s">
        <v>106</v>
      </c>
      <c r="E57" s="23">
        <v>4.95</v>
      </c>
      <c r="F57" s="23">
        <f t="shared" si="0"/>
        <v>1.2375</v>
      </c>
      <c r="G57" s="23">
        <f t="shared" si="1"/>
        <v>6.1875</v>
      </c>
      <c r="H57" s="57">
        <v>1.6</v>
      </c>
      <c r="I57" s="57">
        <f t="shared" si="2"/>
        <v>0.4</v>
      </c>
      <c r="J57" s="57">
        <v>2</v>
      </c>
    </row>
    <row r="58" spans="1:10" ht="30" x14ac:dyDescent="0.25">
      <c r="A58" s="56"/>
      <c r="B58" s="12" t="s">
        <v>100</v>
      </c>
      <c r="C58" s="13" t="s">
        <v>101</v>
      </c>
      <c r="D58" s="14" t="s">
        <v>106</v>
      </c>
      <c r="E58" s="15">
        <v>4.95</v>
      </c>
      <c r="F58" s="15">
        <f t="shared" si="0"/>
        <v>1.2375</v>
      </c>
      <c r="G58" s="15">
        <f t="shared" si="1"/>
        <v>6.1875</v>
      </c>
      <c r="H58" s="16">
        <v>0.77</v>
      </c>
      <c r="I58" s="16">
        <f t="shared" si="2"/>
        <v>0.1925</v>
      </c>
      <c r="J58" s="16">
        <f t="shared" si="3"/>
        <v>0.96250000000000002</v>
      </c>
    </row>
    <row r="59" spans="1:10" x14ac:dyDescent="0.25">
      <c r="A59" s="56"/>
      <c r="B59" s="12" t="s">
        <v>102</v>
      </c>
      <c r="C59" s="26" t="s">
        <v>103</v>
      </c>
      <c r="D59" s="14" t="s">
        <v>106</v>
      </c>
      <c r="E59" s="15">
        <v>0.5</v>
      </c>
      <c r="F59" s="15">
        <f t="shared" si="0"/>
        <v>0.125</v>
      </c>
      <c r="G59" s="15">
        <f t="shared" si="1"/>
        <v>0.625</v>
      </c>
      <c r="H59" s="16">
        <v>0.6</v>
      </c>
      <c r="I59" s="16">
        <f t="shared" si="2"/>
        <v>0.15</v>
      </c>
      <c r="J59" s="16">
        <v>0.75</v>
      </c>
    </row>
    <row r="60" spans="1:10" x14ac:dyDescent="0.25">
      <c r="A60" s="56"/>
      <c r="B60" s="18" t="s">
        <v>104</v>
      </c>
      <c r="C60" s="19" t="s">
        <v>110</v>
      </c>
      <c r="D60" s="14" t="s">
        <v>106</v>
      </c>
      <c r="E60" s="15">
        <v>4.95</v>
      </c>
      <c r="F60" s="15">
        <f t="shared" si="0"/>
        <v>1.2375</v>
      </c>
      <c r="G60" s="15">
        <f t="shared" si="1"/>
        <v>6.1875</v>
      </c>
      <c r="H60" s="16">
        <v>0.77</v>
      </c>
      <c r="I60" s="16">
        <f t="shared" si="2"/>
        <v>0.1925</v>
      </c>
      <c r="J60" s="16">
        <f t="shared" si="3"/>
        <v>0.96250000000000002</v>
      </c>
    </row>
    <row r="61" spans="1:10" x14ac:dyDescent="0.25">
      <c r="E61" s="6"/>
    </row>
    <row r="62" spans="1:10" ht="15.75" x14ac:dyDescent="0.25">
      <c r="A62" s="10"/>
      <c r="D62" s="42" t="s">
        <v>118</v>
      </c>
      <c r="E62" s="42"/>
      <c r="F62" s="42"/>
      <c r="G62" s="42"/>
      <c r="H62" s="42"/>
      <c r="I62" s="42"/>
      <c r="J62" s="42"/>
    </row>
    <row r="63" spans="1:10" ht="63" customHeight="1" x14ac:dyDescent="0.25">
      <c r="A63" s="54"/>
      <c r="B63" s="54"/>
      <c r="C63" s="54"/>
      <c r="D63" s="54"/>
      <c r="E63" s="54"/>
      <c r="F63" s="54"/>
      <c r="G63" s="54"/>
    </row>
    <row r="64" spans="1:10" x14ac:dyDescent="0.25">
      <c r="A64" s="54"/>
      <c r="B64" s="54"/>
      <c r="C64" s="54"/>
      <c r="D64" s="54"/>
      <c r="E64" s="54"/>
      <c r="F64" s="54"/>
      <c r="G64" s="54"/>
    </row>
    <row r="65" spans="2:7" x14ac:dyDescent="0.25">
      <c r="B65" s="9"/>
      <c r="E65" s="6"/>
    </row>
    <row r="66" spans="2:7" x14ac:dyDescent="0.25">
      <c r="E66" s="38" t="s">
        <v>114</v>
      </c>
      <c r="F66" s="38"/>
      <c r="G66" s="38"/>
    </row>
    <row r="67" spans="2:7" x14ac:dyDescent="0.25">
      <c r="E67" s="6"/>
    </row>
    <row r="68" spans="2:7" x14ac:dyDescent="0.25">
      <c r="E68" s="38"/>
      <c r="F68" s="38"/>
      <c r="G68" s="38"/>
    </row>
    <row r="69" spans="2:7" x14ac:dyDescent="0.25">
      <c r="E69" s="6"/>
    </row>
    <row r="70" spans="2:7" x14ac:dyDescent="0.25">
      <c r="E70" s="6"/>
    </row>
    <row r="71" spans="2:7" x14ac:dyDescent="0.25">
      <c r="E71" s="6"/>
    </row>
    <row r="72" spans="2:7" x14ac:dyDescent="0.25">
      <c r="E72" s="6"/>
    </row>
    <row r="73" spans="2:7" x14ac:dyDescent="0.25">
      <c r="E73" s="6"/>
    </row>
    <row r="74" spans="2:7" x14ac:dyDescent="0.25">
      <c r="E74" s="6"/>
    </row>
    <row r="75" spans="2:7" x14ac:dyDescent="0.25">
      <c r="E75" s="6"/>
    </row>
    <row r="76" spans="2:7" x14ac:dyDescent="0.25">
      <c r="E76" s="6"/>
    </row>
    <row r="77" spans="2:7" x14ac:dyDescent="0.25">
      <c r="E77" s="6"/>
    </row>
  </sheetData>
  <mergeCells count="22">
    <mergeCell ref="D8:D10"/>
    <mergeCell ref="E8:J8"/>
    <mergeCell ref="A63:G63"/>
    <mergeCell ref="A64:G64"/>
    <mergeCell ref="A46:A56"/>
    <mergeCell ref="A57:A60"/>
    <mergeCell ref="A1:J3"/>
    <mergeCell ref="H9:J9"/>
    <mergeCell ref="E9:G9"/>
    <mergeCell ref="E68:G68"/>
    <mergeCell ref="E66:G66"/>
    <mergeCell ref="A6:J6"/>
    <mergeCell ref="D62:J62"/>
    <mergeCell ref="A37:A38"/>
    <mergeCell ref="A35:A36"/>
    <mergeCell ref="A31:A32"/>
    <mergeCell ref="A29:A30"/>
    <mergeCell ref="A12:A28"/>
    <mergeCell ref="A33:A34"/>
    <mergeCell ref="A8:A10"/>
    <mergeCell ref="B8:B10"/>
    <mergeCell ref="C8:C10"/>
  </mergeCells>
  <pageMargins left="0.70866141732283472" right="0.70866141732283472" top="0.39370078740157483" bottom="0.59055118110236227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CJENIK</vt:lpstr>
      <vt:lpstr>CJENIK!Ispis_naslova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Lujanović</dc:creator>
  <cp:lastModifiedBy>Nina Nikšić</cp:lastModifiedBy>
  <cp:lastPrinted>2026-01-09T12:42:11Z</cp:lastPrinted>
  <dcterms:created xsi:type="dcterms:W3CDTF">2020-07-03T06:47:47Z</dcterms:created>
  <dcterms:modified xsi:type="dcterms:W3CDTF">2026-01-13T13:10:53Z</dcterms:modified>
</cp:coreProperties>
</file>